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96" yWindow="12" windowWidth="15168" windowHeight="8832"/>
  </bookViews>
  <sheets>
    <sheet name="BS" sheetId="6" r:id="rId1"/>
    <sheet name="I&amp;E" sheetId="7" r:id="rId2"/>
    <sheet name="Com Funds" sheetId="4" r:id="rId3"/>
  </sheets>
  <calcPr calcId="152511"/>
</workbook>
</file>

<file path=xl/calcChain.xml><?xml version="1.0" encoding="utf-8"?>
<calcChain xmlns="http://schemas.openxmlformats.org/spreadsheetml/2006/main">
  <c r="B25" i="4" l="1"/>
  <c r="B18" i="6"/>
  <c r="B26" i="6" s="1"/>
  <c r="C44" i="7"/>
  <c r="C42" i="7"/>
  <c r="B44" i="7"/>
  <c r="B32" i="7"/>
  <c r="B19" i="7"/>
  <c r="B25" i="7" s="1"/>
  <c r="B9" i="7"/>
  <c r="C9" i="6"/>
  <c r="B21" i="4"/>
  <c r="B23" i="4" s="1"/>
  <c r="G5" i="4"/>
  <c r="G6" i="4"/>
  <c r="G7" i="4"/>
  <c r="G8" i="4"/>
  <c r="G9" i="4"/>
  <c r="G10" i="4"/>
  <c r="G11" i="4"/>
  <c r="G12" i="4"/>
  <c r="G13" i="4"/>
  <c r="G4" i="4"/>
  <c r="C32" i="7" l="1"/>
  <c r="B42" i="7" s="1"/>
  <c r="C19" i="7"/>
  <c r="C9" i="7"/>
  <c r="C25" i="7" s="1"/>
  <c r="C36" i="6"/>
  <c r="B36" i="6"/>
  <c r="C24" i="6"/>
  <c r="B24" i="6"/>
  <c r="C18" i="6"/>
  <c r="B9" i="6"/>
  <c r="C26" i="6" s="1"/>
  <c r="C14" i="4" l="1"/>
  <c r="D14" i="4"/>
  <c r="E14" i="4"/>
  <c r="F14" i="4"/>
  <c r="B14" i="4"/>
  <c r="G14" i="4" s="1"/>
</calcChain>
</file>

<file path=xl/sharedStrings.xml><?xml version="1.0" encoding="utf-8"?>
<sst xmlns="http://schemas.openxmlformats.org/spreadsheetml/2006/main" count="88" uniqueCount="80">
  <si>
    <t>Voted AGM</t>
  </si>
  <si>
    <t>Voted Com Mtg</t>
  </si>
  <si>
    <t>Tryfan Junction</t>
  </si>
  <si>
    <t>Beddgelert Water Tower</t>
  </si>
  <si>
    <t>Pen y Mount</t>
  </si>
  <si>
    <t>Record Preservation</t>
  </si>
  <si>
    <t>Building Maintenance</t>
  </si>
  <si>
    <t>J.K. Memorial</t>
  </si>
  <si>
    <t>Totals</t>
  </si>
  <si>
    <t>less voted agm</t>
  </si>
  <si>
    <t>less voted comm mtg</t>
  </si>
  <si>
    <t>to B/S</t>
  </si>
  <si>
    <t>COMMITTED FUNDS - 2017</t>
  </si>
  <si>
    <t>UNCOMMITTED FUNDS - 2017</t>
  </si>
  <si>
    <t>b/f 2016</t>
  </si>
  <si>
    <t>Don 2017</t>
  </si>
  <si>
    <t>Spent 2017</t>
  </si>
  <si>
    <t>c/f 2018</t>
  </si>
  <si>
    <t>Slate Trail Poster</t>
  </si>
  <si>
    <t>Kerr Stuart 4415</t>
  </si>
  <si>
    <t>Stock</t>
  </si>
  <si>
    <t>WELSH HIGHLAND RAILWAY HERITAGE GROUP</t>
  </si>
  <si>
    <t>£</t>
  </si>
  <si>
    <t>FIXED ASSETS</t>
  </si>
  <si>
    <t>Plant &amp; Machinery</t>
  </si>
  <si>
    <t>Less: Accumulated Depreciation (@ £176 pa)</t>
  </si>
  <si>
    <t>Current Value</t>
  </si>
  <si>
    <t>CURRENT ASSETS</t>
  </si>
  <si>
    <r>
      <t xml:space="preserve">Debtors </t>
    </r>
    <r>
      <rPr>
        <sz val="11"/>
        <color indexed="8"/>
        <rFont val="Calibri"/>
        <family val="2"/>
      </rPr>
      <t>(see note 1)</t>
    </r>
  </si>
  <si>
    <r>
      <rPr>
        <b/>
        <sz val="11"/>
        <color indexed="8"/>
        <rFont val="Calibri"/>
        <family val="2"/>
      </rPr>
      <t>Cash float</t>
    </r>
    <r>
      <rPr>
        <sz val="11"/>
        <color theme="1"/>
        <rFont val="Calibri"/>
        <family val="2"/>
        <scheme val="minor"/>
      </rPr>
      <t xml:space="preserve"> - L Esposito</t>
    </r>
  </si>
  <si>
    <r>
      <rPr>
        <b/>
        <sz val="11"/>
        <color indexed="8"/>
        <rFont val="Calibri"/>
        <family val="2"/>
      </rPr>
      <t>Cash float</t>
    </r>
    <r>
      <rPr>
        <sz val="11"/>
        <color theme="1"/>
        <rFont val="Calibri"/>
        <family val="2"/>
        <scheme val="minor"/>
      </rPr>
      <t xml:space="preserve"> - A Gray</t>
    </r>
  </si>
  <si>
    <t>Total</t>
  </si>
  <si>
    <t>Less: CURRENT LIABILITIES</t>
  </si>
  <si>
    <t>Creditors</t>
  </si>
  <si>
    <t>Subscriptions received in advance</t>
  </si>
  <si>
    <t>NET CURRENT ASSETS</t>
  </si>
  <si>
    <t>REPRESENTED BY FUNDS AVAILABLE:-</t>
  </si>
  <si>
    <r>
      <t xml:space="preserve">COMMITTED </t>
    </r>
    <r>
      <rPr>
        <sz val="11"/>
        <color indexed="8"/>
        <rFont val="Calibri"/>
        <family val="2"/>
      </rPr>
      <t xml:space="preserve">(see separate sheet for details) </t>
    </r>
  </si>
  <si>
    <r>
      <t>UNCOMMITTED</t>
    </r>
    <r>
      <rPr>
        <sz val="11"/>
        <color indexed="8"/>
        <rFont val="Calibri"/>
        <family val="2"/>
      </rPr>
      <t xml:space="preserve"> (see separate sheet for details)</t>
    </r>
  </si>
  <si>
    <t>Surplus for year on Income and Expenditure Account</t>
  </si>
  <si>
    <t xml:space="preserve">Notes to the Accounts: </t>
  </si>
  <si>
    <t>2. As it is impossible to estimate, no provision has been made for the future liabilities of Life Members such as supply of Journals and membership costs.</t>
  </si>
  <si>
    <t>Pete Roughley Feb 2017</t>
  </si>
  <si>
    <t xml:space="preserve">Checked by Celia Adams FCA </t>
  </si>
  <si>
    <t>Chartered Accountant membership number 6112390</t>
  </si>
  <si>
    <t>BALANCE SHEET 31ST DECEMBER 2017</t>
  </si>
  <si>
    <t>INCOME</t>
  </si>
  <si>
    <t>Annual subs</t>
  </si>
  <si>
    <t>Life subs</t>
  </si>
  <si>
    <t>GENERAL DONATIONS</t>
  </si>
  <si>
    <r>
      <t>SPECIFIC DONATIONS</t>
    </r>
    <r>
      <rPr>
        <sz val="11"/>
        <color theme="1"/>
        <rFont val="Calibri"/>
        <family val="2"/>
        <scheme val="minor"/>
      </rPr>
      <t xml:space="preserve"> (see separate breakdown)</t>
    </r>
  </si>
  <si>
    <r>
      <rPr>
        <b/>
        <sz val="11"/>
        <color theme="1"/>
        <rFont val="Calibri"/>
        <family val="2"/>
        <scheme val="minor"/>
      </rPr>
      <t>SALES</t>
    </r>
    <r>
      <rPr>
        <sz val="11"/>
        <color theme="1"/>
        <rFont val="Calibri"/>
        <family val="2"/>
        <scheme val="minor"/>
      </rPr>
      <t xml:space="preserve"> of Journal, Guidebooks, Books, DVDs etc </t>
    </r>
  </si>
  <si>
    <t xml:space="preserve">      Income</t>
  </si>
  <si>
    <t>Profit on Sales</t>
  </si>
  <si>
    <t>Bank Interest</t>
  </si>
  <si>
    <t>TOTAL INCOME</t>
  </si>
  <si>
    <t>EXPENDITURE</t>
  </si>
  <si>
    <t>JOURNAL</t>
  </si>
  <si>
    <t xml:space="preserve">    Printing</t>
  </si>
  <si>
    <t xml:space="preserve">    Distribution</t>
  </si>
  <si>
    <t>CONSERVATION</t>
  </si>
  <si>
    <t>Committed Fund Spending (see separate breakdown)</t>
  </si>
  <si>
    <t>ADMINISTRATION</t>
  </si>
  <si>
    <t>Website maintenance</t>
  </si>
  <si>
    <t>A.G.M/meeting expenses</t>
  </si>
  <si>
    <t>Depreciation of Plant &amp; machinery</t>
  </si>
  <si>
    <t>TOTAL EXPENDITURE</t>
  </si>
  <si>
    <t>EXCESS OF INCOME OVER EXPENDITURE</t>
  </si>
  <si>
    <t>INCOME &amp; EXPENDITURE ACCOUNT FOR THE YEAR ENDING 31ST DECEMBER 2017</t>
  </si>
  <si>
    <t>Pete Roughley Feb 2018</t>
  </si>
  <si>
    <t>Glan yr Afon</t>
  </si>
  <si>
    <t>plus surplus funds</t>
  </si>
  <si>
    <r>
      <t xml:space="preserve">Cash at Bank </t>
    </r>
    <r>
      <rPr>
        <sz val="11"/>
        <color indexed="8"/>
        <rFont val="Calibri"/>
        <family val="2"/>
      </rPr>
      <t>(C/A: 1158.76. D/A: 23527.27)</t>
    </r>
  </si>
  <si>
    <t>1. Debtors (under 1 year): £0.00</t>
  </si>
  <si>
    <t>Subs in Advance (2018)</t>
  </si>
  <si>
    <t>(Total Membership 2017 =267. 2016 = 269)</t>
  </si>
  <si>
    <t>L Esposito - Float repaid</t>
  </si>
  <si>
    <t xml:space="preserve">      Less: cost of sales Xmas Cards: 200.40 + P&amp;P:  454.90 - Postage Rec'd: 31.80)</t>
  </si>
  <si>
    <t>Membership expenses (leaflets)</t>
  </si>
  <si>
    <t>3. The stock of Journals was revalued downwards during the year at a cost of £345.20 which has reduced the Stock figure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</si>
</sst>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0" xfId="0" applyNumberFormat="1" applyFont="1" applyAlignment="1">
      <alignment vertical="top"/>
    </xf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1" xfId="0" applyNumberFormat="1" applyFont="1" applyBorder="1"/>
    <xf numFmtId="2" fontId="0" fillId="0" borderId="0" xfId="0" applyNumberFormat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0" fillId="0" borderId="0" xfId="0" applyNumberFormat="1"/>
    <xf numFmtId="2" fontId="8" fillId="0" borderId="0" xfId="0" applyNumberFormat="1" applyFont="1"/>
    <xf numFmtId="2" fontId="5" fillId="0" borderId="0" xfId="0" applyNumberFormat="1" applyFont="1"/>
    <xf numFmtId="3" fontId="0" fillId="0" borderId="0" xfId="0" applyNumberFormat="1" applyFont="1"/>
    <xf numFmtId="2" fontId="6" fillId="0" borderId="0" xfId="0" applyNumberFormat="1" applyFont="1" applyProtection="1">
      <protection locked="0"/>
    </xf>
    <xf numFmtId="4" fontId="6" fillId="0" borderId="2" xfId="0" applyNumberFormat="1" applyFont="1" applyBorder="1" applyProtection="1">
      <protection locked="0"/>
    </xf>
    <xf numFmtId="2" fontId="6" fillId="0" borderId="2" xfId="0" applyNumberFormat="1" applyFont="1" applyBorder="1"/>
    <xf numFmtId="2" fontId="6" fillId="0" borderId="3" xfId="0" applyNumberFormat="1" applyFont="1" applyBorder="1"/>
    <xf numFmtId="3" fontId="0" fillId="0" borderId="0" xfId="0" applyNumberFormat="1" applyAlignment="1">
      <alignment vertical="top" wrapText="1"/>
    </xf>
    <xf numFmtId="2" fontId="5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" fontId="0" fillId="0" borderId="0" xfId="0" applyNumberFormat="1" applyAlignment="1" applyProtection="1">
      <alignment wrapText="1"/>
      <protection locked="0"/>
    </xf>
    <xf numFmtId="0" fontId="5" fillId="0" borderId="0" xfId="0" applyNumberFormat="1" applyFont="1"/>
    <xf numFmtId="0" fontId="5" fillId="0" borderId="0" xfId="0" applyFont="1"/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/>
    <xf numFmtId="2" fontId="5" fillId="0" borderId="3" xfId="0" applyNumberFormat="1" applyFont="1" applyBorder="1"/>
    <xf numFmtId="0" fontId="10" fillId="0" borderId="0" xfId="0" applyFont="1"/>
    <xf numFmtId="0" fontId="5" fillId="0" borderId="0" xfId="0" applyFont="1" applyBorder="1"/>
    <xf numFmtId="1" fontId="6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workbookViewId="0">
      <selection activeCell="E42" sqref="E42"/>
    </sheetView>
  </sheetViews>
  <sheetFormatPr defaultRowHeight="14.4" x14ac:dyDescent="0.3"/>
  <cols>
    <col min="1" max="1" width="53.33203125" style="1" bestFit="1" customWidth="1"/>
    <col min="2" max="2" width="9" style="25" bestFit="1" customWidth="1"/>
    <col min="3" max="3" width="8.5546875" style="1" bestFit="1" customWidth="1"/>
    <col min="4" max="16384" width="8.88671875" style="1"/>
  </cols>
  <sheetData>
    <row r="1" spans="1:3" x14ac:dyDescent="0.3">
      <c r="A1" s="10" t="s">
        <v>21</v>
      </c>
      <c r="B1" s="10"/>
      <c r="C1" s="11"/>
    </row>
    <row r="2" spans="1:3" x14ac:dyDescent="0.3">
      <c r="A2" s="10" t="s">
        <v>45</v>
      </c>
      <c r="B2" s="10"/>
      <c r="C2" s="11"/>
    </row>
    <row r="3" spans="1:3" ht="15" thickBot="1" x14ac:dyDescent="0.35">
      <c r="A3" s="12"/>
      <c r="B3" s="30">
        <v>2017</v>
      </c>
      <c r="C3" s="31">
        <v>2016</v>
      </c>
    </row>
    <row r="4" spans="1:3" ht="15" thickTop="1" x14ac:dyDescent="0.3">
      <c r="A4" s="12"/>
      <c r="B4" s="32" t="s">
        <v>22</v>
      </c>
      <c r="C4" s="33" t="s">
        <v>22</v>
      </c>
    </row>
    <row r="5" spans="1:3" x14ac:dyDescent="0.3">
      <c r="A5" s="11" t="s">
        <v>23</v>
      </c>
      <c r="B5" s="14"/>
      <c r="C5" s="13"/>
    </row>
    <row r="6" spans="1:3" x14ac:dyDescent="0.3">
      <c r="A6" s="12"/>
      <c r="B6" s="14"/>
      <c r="C6" s="14"/>
    </row>
    <row r="7" spans="1:3" x14ac:dyDescent="0.3">
      <c r="A7" s="15" t="s">
        <v>24</v>
      </c>
      <c r="B7" s="16">
        <v>947</v>
      </c>
      <c r="C7" s="16">
        <v>947</v>
      </c>
    </row>
    <row r="8" spans="1:3" ht="15" thickBot="1" x14ac:dyDescent="0.35">
      <c r="A8" s="15" t="s">
        <v>25</v>
      </c>
      <c r="B8" s="14">
        <v>-947</v>
      </c>
      <c r="C8" s="14">
        <v>-947</v>
      </c>
    </row>
    <row r="9" spans="1:3" x14ac:dyDescent="0.3">
      <c r="A9" s="11" t="s">
        <v>26</v>
      </c>
      <c r="B9" s="17">
        <f>SUM(C7:C8)</f>
        <v>0</v>
      </c>
      <c r="C9" s="17">
        <f>SUM(D7:D8)</f>
        <v>0</v>
      </c>
    </row>
    <row r="10" spans="1:3" x14ac:dyDescent="0.3">
      <c r="A10" s="12"/>
      <c r="B10" s="14"/>
    </row>
    <row r="11" spans="1:3" x14ac:dyDescent="0.3">
      <c r="A11" s="11" t="s">
        <v>27</v>
      </c>
      <c r="B11" s="14"/>
    </row>
    <row r="12" spans="1:3" x14ac:dyDescent="0.3">
      <c r="A12" s="12"/>
      <c r="B12" s="14"/>
    </row>
    <row r="13" spans="1:3" x14ac:dyDescent="0.3">
      <c r="A13" s="11" t="s">
        <v>72</v>
      </c>
      <c r="B13" s="14">
        <v>24686.03</v>
      </c>
      <c r="C13" s="14">
        <v>20619.98</v>
      </c>
    </row>
    <row r="14" spans="1:3" x14ac:dyDescent="0.3">
      <c r="A14" s="11" t="s">
        <v>28</v>
      </c>
      <c r="B14" s="14">
        <v>0</v>
      </c>
      <c r="C14" s="14">
        <v>204</v>
      </c>
    </row>
    <row r="15" spans="1:3" x14ac:dyDescent="0.3">
      <c r="A15" s="11" t="s">
        <v>20</v>
      </c>
      <c r="B15" s="14">
        <v>4687.33</v>
      </c>
      <c r="C15" s="14">
        <v>7701.93</v>
      </c>
    </row>
    <row r="16" spans="1:3" x14ac:dyDescent="0.3">
      <c r="A16" s="12" t="s">
        <v>29</v>
      </c>
      <c r="B16" s="14">
        <v>0</v>
      </c>
      <c r="C16" s="14">
        <v>4.5</v>
      </c>
    </row>
    <row r="17" spans="1:3" ht="15" thickBot="1" x14ac:dyDescent="0.35">
      <c r="A17" s="12" t="s">
        <v>30</v>
      </c>
      <c r="B17" s="14">
        <v>56.8</v>
      </c>
      <c r="C17" s="14">
        <v>-26.7</v>
      </c>
    </row>
    <row r="18" spans="1:3" x14ac:dyDescent="0.3">
      <c r="A18" s="11" t="s">
        <v>31</v>
      </c>
      <c r="B18" s="18">
        <f>SUM(B13:B17)</f>
        <v>29430.16</v>
      </c>
      <c r="C18" s="18">
        <f>SUM(C13:C17)</f>
        <v>28503.71</v>
      </c>
    </row>
    <row r="19" spans="1:3" x14ac:dyDescent="0.3">
      <c r="A19" s="11"/>
      <c r="B19" s="14"/>
    </row>
    <row r="20" spans="1:3" x14ac:dyDescent="0.3">
      <c r="A20" s="11" t="s">
        <v>32</v>
      </c>
      <c r="B20" s="14"/>
    </row>
    <row r="21" spans="1:3" x14ac:dyDescent="0.3">
      <c r="A21" s="11"/>
      <c r="B21" s="14"/>
    </row>
    <row r="22" spans="1:3" x14ac:dyDescent="0.3">
      <c r="A22" s="11" t="s">
        <v>33</v>
      </c>
      <c r="B22" s="14">
        <v>0</v>
      </c>
      <c r="C22" s="14">
        <v>0</v>
      </c>
    </row>
    <row r="23" spans="1:3" ht="15" thickBot="1" x14ac:dyDescent="0.35">
      <c r="A23" s="11" t="s">
        <v>34</v>
      </c>
      <c r="B23" s="14">
        <v>30</v>
      </c>
      <c r="C23" s="14">
        <v>20</v>
      </c>
    </row>
    <row r="24" spans="1:3" x14ac:dyDescent="0.3">
      <c r="A24" s="11" t="s">
        <v>31</v>
      </c>
      <c r="B24" s="18">
        <f>SUM(B22:B23)</f>
        <v>30</v>
      </c>
      <c r="C24" s="18">
        <f>SUM(C22:C23)</f>
        <v>20</v>
      </c>
    </row>
    <row r="25" spans="1:3" ht="15" thickBot="1" x14ac:dyDescent="0.35">
      <c r="A25" s="11"/>
      <c r="B25" s="14"/>
    </row>
    <row r="26" spans="1:3" ht="15" thickBot="1" x14ac:dyDescent="0.35">
      <c r="A26" s="11" t="s">
        <v>35</v>
      </c>
      <c r="B26" s="19">
        <f>B18+B9-B24</f>
        <v>29400.16</v>
      </c>
      <c r="C26" s="19">
        <f>C18+B9-C24</f>
        <v>28483.71</v>
      </c>
    </row>
    <row r="27" spans="1:3" ht="15" thickTop="1" x14ac:dyDescent="0.3">
      <c r="A27" s="12"/>
      <c r="B27" s="14"/>
    </row>
    <row r="28" spans="1:3" x14ac:dyDescent="0.3">
      <c r="A28" s="11" t="s">
        <v>36</v>
      </c>
      <c r="B28" s="14"/>
    </row>
    <row r="29" spans="1:3" x14ac:dyDescent="0.3">
      <c r="A29" s="12"/>
      <c r="B29" s="14"/>
      <c r="C29" s="14"/>
    </row>
    <row r="30" spans="1:3" x14ac:dyDescent="0.3">
      <c r="A30" s="11" t="s">
        <v>37</v>
      </c>
      <c r="B30" s="25">
        <v>9238.07</v>
      </c>
      <c r="C30" s="14">
        <v>12508.4</v>
      </c>
    </row>
    <row r="31" spans="1:3" x14ac:dyDescent="0.3">
      <c r="A31" s="12"/>
      <c r="C31" s="9"/>
    </row>
    <row r="32" spans="1:3" x14ac:dyDescent="0.3">
      <c r="A32" s="11" t="s">
        <v>38</v>
      </c>
      <c r="B32" s="25">
        <v>16096.04</v>
      </c>
      <c r="C32" s="14">
        <v>13955.18</v>
      </c>
    </row>
    <row r="33" spans="1:3" x14ac:dyDescent="0.3">
      <c r="A33" s="11"/>
      <c r="C33" s="9"/>
    </row>
    <row r="34" spans="1:3" x14ac:dyDescent="0.3">
      <c r="A34" s="11" t="s">
        <v>39</v>
      </c>
      <c r="B34" s="14">
        <v>4066.05</v>
      </c>
      <c r="C34" s="14">
        <v>2020.13</v>
      </c>
    </row>
    <row r="35" spans="1:3" ht="15" thickBot="1" x14ac:dyDescent="0.35">
      <c r="A35" s="11"/>
      <c r="B35" s="14"/>
      <c r="C35" s="14"/>
    </row>
    <row r="36" spans="1:3" ht="15" thickBot="1" x14ac:dyDescent="0.35">
      <c r="A36" s="11" t="s">
        <v>35</v>
      </c>
      <c r="B36" s="19">
        <f>SUM(B30:B35)</f>
        <v>29400.16</v>
      </c>
      <c r="C36" s="19">
        <f>SUM(C30:C35)</f>
        <v>28483.710000000003</v>
      </c>
    </row>
    <row r="37" spans="1:3" ht="15" thickTop="1" x14ac:dyDescent="0.3">
      <c r="A37" s="12"/>
      <c r="B37" s="14"/>
      <c r="C37" s="11"/>
    </row>
    <row r="38" spans="1:3" x14ac:dyDescent="0.3">
      <c r="A38" s="12" t="s">
        <v>40</v>
      </c>
      <c r="B38" s="14"/>
      <c r="C38" s="11"/>
    </row>
    <row r="39" spans="1:3" x14ac:dyDescent="0.3">
      <c r="A39" s="12"/>
      <c r="B39" s="14"/>
      <c r="C39" s="11"/>
    </row>
    <row r="40" spans="1:3" x14ac:dyDescent="0.3">
      <c r="A40" s="20" t="s">
        <v>73</v>
      </c>
      <c r="B40" s="21"/>
      <c r="C40" s="22"/>
    </row>
    <row r="41" spans="1:3" x14ac:dyDescent="0.3">
      <c r="A41" s="20"/>
      <c r="B41" s="21"/>
      <c r="C41" s="22"/>
    </row>
    <row r="42" spans="1:3" ht="43.2" x14ac:dyDescent="0.3">
      <c r="A42" s="23" t="s">
        <v>41</v>
      </c>
      <c r="B42" s="14"/>
      <c r="C42" s="11"/>
    </row>
    <row r="43" spans="1:3" x14ac:dyDescent="0.3">
      <c r="A43" s="23"/>
      <c r="B43" s="14"/>
      <c r="C43" s="11"/>
    </row>
    <row r="44" spans="1:3" ht="43.2" x14ac:dyDescent="0.3">
      <c r="A44" s="23" t="s">
        <v>79</v>
      </c>
      <c r="B44" s="14"/>
      <c r="C44" s="11"/>
    </row>
    <row r="46" spans="1:3" x14ac:dyDescent="0.3">
      <c r="A46" s="1" t="s">
        <v>42</v>
      </c>
    </row>
    <row r="47" spans="1:3" x14ac:dyDescent="0.3">
      <c r="A47" s="1" t="s">
        <v>43</v>
      </c>
    </row>
    <row r="48" spans="1:3" x14ac:dyDescent="0.3">
      <c r="A48" s="1" t="s">
        <v>44</v>
      </c>
    </row>
  </sheetData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E45" sqref="E45"/>
    </sheetView>
  </sheetViews>
  <sheetFormatPr defaultRowHeight="14.4" x14ac:dyDescent="0.3"/>
  <cols>
    <col min="1" max="1" width="69.77734375" bestFit="1" customWidth="1"/>
    <col min="2" max="2" width="8.5546875" style="25" bestFit="1" customWidth="1"/>
    <col min="3" max="3" width="8.21875" bestFit="1" customWidth="1"/>
  </cols>
  <sheetData>
    <row r="1" spans="1:3" x14ac:dyDescent="0.3">
      <c r="A1" s="1" t="s">
        <v>21</v>
      </c>
      <c r="B1" s="14"/>
      <c r="C1" s="9"/>
    </row>
    <row r="2" spans="1:3" x14ac:dyDescent="0.3">
      <c r="A2" s="1" t="s">
        <v>68</v>
      </c>
      <c r="B2" s="14"/>
      <c r="C2" s="9"/>
    </row>
    <row r="3" spans="1:3" x14ac:dyDescent="0.3">
      <c r="A3" s="1"/>
      <c r="B3" s="14"/>
      <c r="C3" s="9"/>
    </row>
    <row r="4" spans="1:3" x14ac:dyDescent="0.3">
      <c r="A4" s="1"/>
      <c r="B4" s="24">
        <v>2017</v>
      </c>
      <c r="C4" s="24">
        <v>2016</v>
      </c>
    </row>
    <row r="5" spans="1:3" x14ac:dyDescent="0.3">
      <c r="A5" s="25" t="s">
        <v>46</v>
      </c>
      <c r="B5" s="26" t="s">
        <v>22</v>
      </c>
      <c r="C5" s="26" t="s">
        <v>22</v>
      </c>
    </row>
    <row r="6" spans="1:3" x14ac:dyDescent="0.3">
      <c r="A6" s="1"/>
      <c r="B6" s="14"/>
      <c r="C6" s="14"/>
    </row>
    <row r="7" spans="1:3" x14ac:dyDescent="0.3">
      <c r="A7" s="1" t="s">
        <v>47</v>
      </c>
      <c r="B7" s="14">
        <v>3496.84</v>
      </c>
      <c r="C7" s="14">
        <v>3419.21</v>
      </c>
    </row>
    <row r="8" spans="1:3" ht="15" thickBot="1" x14ac:dyDescent="0.35">
      <c r="A8" s="1" t="s">
        <v>48</v>
      </c>
      <c r="B8" s="14">
        <v>100</v>
      </c>
      <c r="C8" s="14">
        <v>400</v>
      </c>
    </row>
    <row r="9" spans="1:3" x14ac:dyDescent="0.3">
      <c r="A9" s="1" t="s">
        <v>75</v>
      </c>
      <c r="B9" s="27">
        <f>SUM(B7:B8)</f>
        <v>3596.84</v>
      </c>
      <c r="C9" s="27">
        <f>SUM(C7:C8)</f>
        <v>3819.21</v>
      </c>
    </row>
    <row r="10" spans="1:3" x14ac:dyDescent="0.3">
      <c r="A10" s="1" t="s">
        <v>74</v>
      </c>
      <c r="B10" s="14">
        <v>30</v>
      </c>
      <c r="C10" s="14">
        <v>20</v>
      </c>
    </row>
    <row r="11" spans="1:3" x14ac:dyDescent="0.3">
      <c r="A11" s="1" t="s">
        <v>76</v>
      </c>
      <c r="B11" s="14">
        <v>4.5</v>
      </c>
      <c r="C11" s="14"/>
    </row>
    <row r="12" spans="1:3" x14ac:dyDescent="0.3">
      <c r="A12" s="25" t="s">
        <v>49</v>
      </c>
      <c r="B12" s="14">
        <v>653.62</v>
      </c>
      <c r="C12" s="14">
        <v>500.43</v>
      </c>
    </row>
    <row r="13" spans="1:3" x14ac:dyDescent="0.3">
      <c r="A13" s="1"/>
      <c r="B13" s="14"/>
      <c r="C13" s="14"/>
    </row>
    <row r="14" spans="1:3" x14ac:dyDescent="0.3">
      <c r="A14" s="25" t="s">
        <v>50</v>
      </c>
      <c r="B14" s="14">
        <v>252</v>
      </c>
      <c r="C14" s="14">
        <v>930.26</v>
      </c>
    </row>
    <row r="15" spans="1:3" x14ac:dyDescent="0.3">
      <c r="A15" s="1"/>
      <c r="B15" s="14"/>
      <c r="C15" s="14"/>
    </row>
    <row r="16" spans="1:3" x14ac:dyDescent="0.3">
      <c r="A16" s="1" t="s">
        <v>51</v>
      </c>
      <c r="B16" s="14"/>
      <c r="C16" s="14"/>
    </row>
    <row r="17" spans="1:3" x14ac:dyDescent="0.3">
      <c r="A17" s="1" t="s">
        <v>52</v>
      </c>
      <c r="B17" s="14">
        <v>7883.11</v>
      </c>
      <c r="C17" s="14">
        <v>6832.04</v>
      </c>
    </row>
    <row r="18" spans="1:3" ht="15" thickBot="1" x14ac:dyDescent="0.35">
      <c r="A18" s="1" t="s">
        <v>77</v>
      </c>
      <c r="B18" s="14">
        <v>-623.5</v>
      </c>
      <c r="C18" s="14">
        <v>-4521.3</v>
      </c>
    </row>
    <row r="19" spans="1:3" x14ac:dyDescent="0.3">
      <c r="A19" s="25" t="s">
        <v>53</v>
      </c>
      <c r="B19" s="27">
        <f>SUM(B17:B18)</f>
        <v>7259.61</v>
      </c>
      <c r="C19" s="27">
        <f>SUM(C17:C18)</f>
        <v>2310.7399999999998</v>
      </c>
    </row>
    <row r="20" spans="1:3" x14ac:dyDescent="0.3">
      <c r="A20" s="1"/>
      <c r="B20" s="14"/>
      <c r="C20" s="14"/>
    </row>
    <row r="21" spans="1:3" x14ac:dyDescent="0.3">
      <c r="A21" s="25"/>
      <c r="B21" s="14"/>
      <c r="C21" s="14"/>
    </row>
    <row r="22" spans="1:3" x14ac:dyDescent="0.3">
      <c r="A22" s="25"/>
      <c r="B22" s="14"/>
      <c r="C22" s="14"/>
    </row>
    <row r="23" spans="1:3" x14ac:dyDescent="0.3">
      <c r="A23" s="25" t="s">
        <v>54</v>
      </c>
      <c r="B23" s="14">
        <v>10.77</v>
      </c>
      <c r="C23" s="14">
        <v>9.67</v>
      </c>
    </row>
    <row r="24" spans="1:3" ht="15" thickBot="1" x14ac:dyDescent="0.35">
      <c r="A24" s="25"/>
      <c r="B24" s="14"/>
      <c r="C24" s="14"/>
    </row>
    <row r="25" spans="1:3" ht="15" thickBot="1" x14ac:dyDescent="0.35">
      <c r="A25" s="25" t="s">
        <v>55</v>
      </c>
      <c r="B25" s="28">
        <f>SUM(B9+B10+B12+B14+B19+B23+B11)</f>
        <v>11807.34</v>
      </c>
      <c r="C25" s="28">
        <f>SUM(C9+C10+C12+C14+C19+C23+C11)</f>
        <v>7590.31</v>
      </c>
    </row>
    <row r="26" spans="1:3" ht="15" thickTop="1" x14ac:dyDescent="0.3">
      <c r="A26" s="25"/>
      <c r="B26" s="14"/>
      <c r="C26" s="14"/>
    </row>
    <row r="27" spans="1:3" x14ac:dyDescent="0.3">
      <c r="A27" s="25" t="s">
        <v>56</v>
      </c>
      <c r="B27" s="14"/>
      <c r="C27" s="14"/>
    </row>
    <row r="28" spans="1:3" x14ac:dyDescent="0.3">
      <c r="A28" s="25"/>
      <c r="B28" s="14"/>
      <c r="C28" s="14"/>
    </row>
    <row r="29" spans="1:3" x14ac:dyDescent="0.3">
      <c r="A29" s="25" t="s">
        <v>57</v>
      </c>
      <c r="B29" s="14"/>
      <c r="C29" s="14"/>
    </row>
    <row r="30" spans="1:3" x14ac:dyDescent="0.3">
      <c r="A30" s="1" t="s">
        <v>58</v>
      </c>
      <c r="B30" s="14">
        <v>1333.6</v>
      </c>
      <c r="C30" s="14">
        <v>1493</v>
      </c>
    </row>
    <row r="31" spans="1:3" ht="15" thickBot="1" x14ac:dyDescent="0.35">
      <c r="A31" s="1" t="s">
        <v>59</v>
      </c>
      <c r="B31" s="14">
        <v>1012.3</v>
      </c>
      <c r="C31" s="14">
        <v>1074.26</v>
      </c>
    </row>
    <row r="32" spans="1:3" x14ac:dyDescent="0.3">
      <c r="A32" s="25" t="s">
        <v>31</v>
      </c>
      <c r="B32" s="27">
        <f>SUM(B30:B31)</f>
        <v>2345.8999999999996</v>
      </c>
      <c r="C32" s="27">
        <f>SUM(C30:C31)</f>
        <v>2567.2600000000002</v>
      </c>
    </row>
    <row r="33" spans="1:3" x14ac:dyDescent="0.3">
      <c r="A33" s="1"/>
      <c r="B33" s="14"/>
      <c r="C33" s="14"/>
    </row>
    <row r="34" spans="1:3" x14ac:dyDescent="0.3">
      <c r="A34" s="25" t="s">
        <v>60</v>
      </c>
      <c r="B34" s="14"/>
      <c r="C34" s="14"/>
    </row>
    <row r="35" spans="1:3" x14ac:dyDescent="0.3">
      <c r="A35" s="1" t="s">
        <v>61</v>
      </c>
      <c r="B35" s="14">
        <v>5022.33</v>
      </c>
      <c r="C35" s="14">
        <v>2915.46</v>
      </c>
    </row>
    <row r="36" spans="1:3" x14ac:dyDescent="0.3">
      <c r="A36" s="25" t="s">
        <v>62</v>
      </c>
      <c r="B36" s="14"/>
      <c r="C36" s="14"/>
    </row>
    <row r="37" spans="1:3" x14ac:dyDescent="0.3">
      <c r="A37" s="1" t="s">
        <v>78</v>
      </c>
      <c r="B37" s="14">
        <v>240</v>
      </c>
      <c r="C37" s="14">
        <v>0</v>
      </c>
    </row>
    <row r="38" spans="1:3" x14ac:dyDescent="0.3">
      <c r="A38" s="1" t="s">
        <v>63</v>
      </c>
      <c r="B38" s="14">
        <v>73.06</v>
      </c>
      <c r="C38" s="14">
        <v>73.06</v>
      </c>
    </row>
    <row r="39" spans="1:3" x14ac:dyDescent="0.3">
      <c r="A39" s="1" t="s">
        <v>64</v>
      </c>
      <c r="B39" s="14">
        <v>60</v>
      </c>
      <c r="C39" s="14">
        <v>14.4</v>
      </c>
    </row>
    <row r="40" spans="1:3" x14ac:dyDescent="0.3">
      <c r="A40" s="1" t="s">
        <v>65</v>
      </c>
      <c r="B40" s="14">
        <v>0</v>
      </c>
      <c r="C40" s="14">
        <v>0</v>
      </c>
    </row>
    <row r="41" spans="1:3" ht="15" thickBot="1" x14ac:dyDescent="0.35">
      <c r="A41" s="1"/>
      <c r="B41" s="14"/>
      <c r="C41" s="14"/>
    </row>
    <row r="42" spans="1:3" ht="15" thickBot="1" x14ac:dyDescent="0.35">
      <c r="A42" s="25" t="s">
        <v>66</v>
      </c>
      <c r="B42" s="28">
        <f>SUM(B32:B41)</f>
        <v>7741.29</v>
      </c>
      <c r="C42" s="28">
        <f>SUM(C32:C41)</f>
        <v>5570.18</v>
      </c>
    </row>
    <row r="43" spans="1:3" ht="15.6" thickTop="1" thickBot="1" x14ac:dyDescent="0.35">
      <c r="A43" s="25"/>
      <c r="B43" s="14"/>
      <c r="C43" s="14"/>
    </row>
    <row r="44" spans="1:3" x14ac:dyDescent="0.3">
      <c r="A44" s="25" t="s">
        <v>67</v>
      </c>
      <c r="B44" s="27">
        <f>(B25-B42)</f>
        <v>4066.05</v>
      </c>
      <c r="C44" s="27">
        <f>(C25-C42)</f>
        <v>2020.13</v>
      </c>
    </row>
    <row r="45" spans="1:3" x14ac:dyDescent="0.3">
      <c r="A45" s="1"/>
      <c r="B45" s="14"/>
      <c r="C45" s="14"/>
    </row>
    <row r="46" spans="1:3" x14ac:dyDescent="0.3">
      <c r="A46" s="1" t="s">
        <v>69</v>
      </c>
      <c r="B46" s="14"/>
      <c r="C46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23" sqref="D23"/>
    </sheetView>
  </sheetViews>
  <sheetFormatPr defaultRowHeight="15.6" x14ac:dyDescent="0.3"/>
  <cols>
    <col min="1" max="1" width="32.6640625" customWidth="1"/>
    <col min="2" max="2" width="10.21875" bestFit="1" customWidth="1"/>
    <col min="3" max="3" width="11.109375" bestFit="1" customWidth="1"/>
    <col min="4" max="4" width="14.77734375" bestFit="1" customWidth="1"/>
    <col min="5" max="5" width="9.6640625" bestFit="1" customWidth="1"/>
    <col min="6" max="6" width="11.21875" bestFit="1" customWidth="1"/>
    <col min="7" max="7" width="10.21875" style="29" bestFit="1" customWidth="1"/>
  </cols>
  <sheetData>
    <row r="1" spans="1:12" ht="22.8" x14ac:dyDescent="0.4">
      <c r="A1" s="3" t="s">
        <v>12</v>
      </c>
      <c r="B1" s="2"/>
      <c r="C1" s="2"/>
      <c r="D1" s="2"/>
      <c r="E1" s="2"/>
      <c r="F1" s="2"/>
      <c r="G1" s="6"/>
      <c r="H1" s="2"/>
      <c r="I1" s="2"/>
      <c r="J1" s="2"/>
      <c r="K1" s="2"/>
      <c r="L1" s="2"/>
    </row>
    <row r="2" spans="1:12" x14ac:dyDescent="0.3">
      <c r="A2" s="2"/>
      <c r="B2" s="6" t="s">
        <v>14</v>
      </c>
      <c r="C2" s="2" t="s">
        <v>0</v>
      </c>
      <c r="D2" s="2" t="s">
        <v>1</v>
      </c>
      <c r="E2" s="2" t="s">
        <v>15</v>
      </c>
      <c r="F2" s="2" t="s">
        <v>16</v>
      </c>
      <c r="G2" s="6" t="s">
        <v>17</v>
      </c>
      <c r="H2" s="2"/>
      <c r="I2" s="2"/>
      <c r="J2" s="2"/>
      <c r="K2" s="2"/>
      <c r="L2" s="2"/>
    </row>
    <row r="3" spans="1:12" ht="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</row>
    <row r="4" spans="1:12" x14ac:dyDescent="0.3">
      <c r="A4" s="4" t="s">
        <v>2</v>
      </c>
      <c r="B4" s="4">
        <v>4471.32</v>
      </c>
      <c r="C4" s="4"/>
      <c r="D4" s="4"/>
      <c r="E4" s="4">
        <v>252</v>
      </c>
      <c r="F4" s="4">
        <v>1200</v>
      </c>
      <c r="G4" s="7">
        <f>SUM(B4+C4+D4+E4)-F4</f>
        <v>3523.3199999999997</v>
      </c>
      <c r="H4" s="4"/>
      <c r="I4" s="4"/>
      <c r="J4" s="4"/>
      <c r="K4" s="2"/>
      <c r="L4" s="2"/>
    </row>
    <row r="5" spans="1:12" x14ac:dyDescent="0.3">
      <c r="A5" s="4" t="s">
        <v>3</v>
      </c>
      <c r="B5" s="4">
        <v>822.68</v>
      </c>
      <c r="C5" s="4"/>
      <c r="D5" s="4"/>
      <c r="E5" s="4"/>
      <c r="F5" s="4">
        <v>90</v>
      </c>
      <c r="G5" s="7">
        <f t="shared" ref="G5:G14" si="0">SUM(B5+C5+D5+E5)-F5</f>
        <v>732.68</v>
      </c>
      <c r="H5" s="4"/>
      <c r="I5" s="4"/>
      <c r="J5" s="4"/>
      <c r="K5" s="2"/>
      <c r="L5" s="2"/>
    </row>
    <row r="6" spans="1:12" x14ac:dyDescent="0.3">
      <c r="A6" s="4" t="s">
        <v>4</v>
      </c>
      <c r="B6" s="4">
        <v>2743.6</v>
      </c>
      <c r="C6" s="4"/>
      <c r="D6" s="4"/>
      <c r="E6" s="4"/>
      <c r="F6" s="4">
        <v>2717.33</v>
      </c>
      <c r="G6" s="7">
        <f t="shared" si="0"/>
        <v>26.269999999999982</v>
      </c>
      <c r="H6" s="4"/>
      <c r="I6" s="4"/>
      <c r="J6" s="4"/>
      <c r="K6" s="2"/>
      <c r="L6" s="2"/>
    </row>
    <row r="7" spans="1:12" x14ac:dyDescent="0.3">
      <c r="A7" s="4" t="s">
        <v>5</v>
      </c>
      <c r="B7" s="4">
        <v>500</v>
      </c>
      <c r="C7" s="4"/>
      <c r="D7" s="4"/>
      <c r="E7" s="4"/>
      <c r="F7" s="4">
        <v>500</v>
      </c>
      <c r="G7" s="7">
        <f t="shared" si="0"/>
        <v>0</v>
      </c>
      <c r="H7" s="4"/>
      <c r="I7" s="4"/>
      <c r="J7" s="4"/>
      <c r="K7" s="2"/>
      <c r="L7" s="2"/>
    </row>
    <row r="8" spans="1:12" x14ac:dyDescent="0.3">
      <c r="A8" s="4" t="s">
        <v>6</v>
      </c>
      <c r="B8" s="4">
        <v>2000</v>
      </c>
      <c r="C8" s="4">
        <v>1000</v>
      </c>
      <c r="D8" s="4"/>
      <c r="E8" s="4"/>
      <c r="F8" s="4"/>
      <c r="G8" s="7">
        <f t="shared" si="0"/>
        <v>3000</v>
      </c>
      <c r="H8" s="4"/>
      <c r="I8" s="4"/>
      <c r="J8" s="4"/>
      <c r="K8" s="2"/>
      <c r="L8" s="2"/>
    </row>
    <row r="9" spans="1:12" x14ac:dyDescent="0.3">
      <c r="A9" s="4" t="s">
        <v>7</v>
      </c>
      <c r="B9" s="4">
        <v>1205.8</v>
      </c>
      <c r="C9" s="4"/>
      <c r="D9" s="4"/>
      <c r="E9" s="4"/>
      <c r="F9" s="4"/>
      <c r="G9" s="7">
        <f t="shared" si="0"/>
        <v>1205.8</v>
      </c>
      <c r="H9" s="4"/>
      <c r="I9" s="4"/>
      <c r="J9" s="4"/>
      <c r="K9" s="2"/>
      <c r="L9" s="2"/>
    </row>
    <row r="10" spans="1:12" s="1" customFormat="1" x14ac:dyDescent="0.3">
      <c r="A10" s="4" t="s">
        <v>18</v>
      </c>
      <c r="B10" s="4">
        <v>250</v>
      </c>
      <c r="C10" s="4"/>
      <c r="D10" s="4"/>
      <c r="E10" s="4"/>
      <c r="F10" s="4"/>
      <c r="G10" s="7">
        <f t="shared" si="0"/>
        <v>250</v>
      </c>
      <c r="H10" s="4"/>
      <c r="I10" s="4"/>
      <c r="J10" s="4"/>
      <c r="K10" s="2"/>
      <c r="L10" s="2"/>
    </row>
    <row r="11" spans="1:12" s="1" customFormat="1" x14ac:dyDescent="0.3">
      <c r="A11" s="4" t="s">
        <v>19</v>
      </c>
      <c r="B11" s="4">
        <v>515</v>
      </c>
      <c r="C11" s="4"/>
      <c r="D11" s="4"/>
      <c r="E11" s="4"/>
      <c r="F11" s="4">
        <v>515</v>
      </c>
      <c r="G11" s="7">
        <f t="shared" si="0"/>
        <v>0</v>
      </c>
      <c r="H11" s="4"/>
      <c r="I11" s="4"/>
      <c r="J11" s="4"/>
      <c r="K11" s="2"/>
      <c r="L11" s="2"/>
    </row>
    <row r="12" spans="1:12" s="1" customFormat="1" x14ac:dyDescent="0.3">
      <c r="A12" s="4" t="s">
        <v>70</v>
      </c>
      <c r="B12" s="4">
        <v>0</v>
      </c>
      <c r="C12" s="4"/>
      <c r="D12" s="4">
        <v>500</v>
      </c>
      <c r="E12" s="4"/>
      <c r="F12" s="4"/>
      <c r="G12" s="7">
        <f t="shared" si="0"/>
        <v>500</v>
      </c>
      <c r="H12" s="4"/>
      <c r="I12" s="4"/>
      <c r="J12" s="4"/>
      <c r="K12" s="2"/>
      <c r="L12" s="2"/>
    </row>
    <row r="13" spans="1:12" x14ac:dyDescent="0.3">
      <c r="A13" s="4"/>
      <c r="B13" s="4"/>
      <c r="C13" s="4"/>
      <c r="D13" s="4"/>
      <c r="E13" s="4"/>
      <c r="F13" s="4"/>
      <c r="G13" s="7">
        <f t="shared" si="0"/>
        <v>0</v>
      </c>
      <c r="H13" s="4"/>
      <c r="I13" s="4"/>
      <c r="J13" s="4"/>
      <c r="K13" s="2"/>
      <c r="L13" s="2"/>
    </row>
    <row r="14" spans="1:12" x14ac:dyDescent="0.3">
      <c r="A14" s="4" t="s">
        <v>8</v>
      </c>
      <c r="B14" s="4">
        <f>SUM(B4:B13)</f>
        <v>12508.4</v>
      </c>
      <c r="C14" s="4">
        <f t="shared" ref="C14:F14" si="1">SUM(C4:C13)</f>
        <v>1000</v>
      </c>
      <c r="D14" s="4">
        <f t="shared" si="1"/>
        <v>500</v>
      </c>
      <c r="E14" s="4">
        <f t="shared" si="1"/>
        <v>252</v>
      </c>
      <c r="F14" s="4">
        <f t="shared" si="1"/>
        <v>5022.33</v>
      </c>
      <c r="G14" s="7">
        <f t="shared" si="0"/>
        <v>9238.07</v>
      </c>
      <c r="H14" s="4"/>
      <c r="I14" s="4"/>
      <c r="J14" s="4"/>
      <c r="K14" s="2"/>
      <c r="L14" s="2"/>
    </row>
    <row r="15" spans="1:12" ht="1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2"/>
      <c r="L15" s="2"/>
    </row>
    <row r="16" spans="1:12" ht="1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2"/>
      <c r="L16" s="2"/>
    </row>
    <row r="17" spans="1:12" ht="24.6" x14ac:dyDescent="0.4">
      <c r="A17" s="5" t="s">
        <v>13</v>
      </c>
      <c r="B17" s="1"/>
      <c r="C17" s="1"/>
      <c r="D17" s="1"/>
      <c r="E17" s="4"/>
      <c r="F17" s="4"/>
      <c r="G17" s="4"/>
      <c r="H17" s="4"/>
      <c r="I17" s="4"/>
      <c r="J17" s="4"/>
      <c r="K17" s="2"/>
      <c r="L17" s="2"/>
    </row>
    <row r="18" spans="1:12" x14ac:dyDescent="0.3">
      <c r="A18" s="6"/>
      <c r="B18" s="7"/>
      <c r="C18" s="6"/>
      <c r="D18" s="6"/>
      <c r="E18" s="4"/>
      <c r="F18" s="4"/>
      <c r="G18" s="4"/>
      <c r="H18" s="4"/>
      <c r="I18" s="4"/>
      <c r="J18" s="4"/>
      <c r="K18" s="2"/>
      <c r="L18" s="2"/>
    </row>
    <row r="19" spans="1:12" x14ac:dyDescent="0.3">
      <c r="A19" s="6" t="s">
        <v>14</v>
      </c>
      <c r="B19" s="7">
        <v>13955.18</v>
      </c>
      <c r="C19" s="6"/>
      <c r="D19" s="6"/>
      <c r="E19" s="2"/>
      <c r="F19" s="2"/>
      <c r="G19" s="6"/>
      <c r="H19" s="2"/>
      <c r="I19" s="2"/>
      <c r="J19" s="2"/>
      <c r="K19" s="2"/>
      <c r="L19" s="2"/>
    </row>
    <row r="20" spans="1:12" ht="16.2" thickBot="1" x14ac:dyDescent="0.35">
      <c r="A20" s="6" t="s">
        <v>9</v>
      </c>
      <c r="B20" s="8">
        <v>1000</v>
      </c>
      <c r="C20" s="6"/>
      <c r="D20" s="6"/>
      <c r="E20" s="2"/>
      <c r="F20" s="2"/>
      <c r="G20" s="6"/>
      <c r="H20" s="2"/>
      <c r="I20" s="2"/>
      <c r="J20" s="2"/>
      <c r="K20" s="2"/>
      <c r="L20" s="2"/>
    </row>
    <row r="21" spans="1:12" x14ac:dyDescent="0.3">
      <c r="A21" s="6"/>
      <c r="B21" s="7">
        <f>B19-B20</f>
        <v>12955.18</v>
      </c>
      <c r="C21" s="6"/>
      <c r="D21" s="6"/>
    </row>
    <row r="22" spans="1:12" ht="16.2" thickBot="1" x14ac:dyDescent="0.35">
      <c r="A22" s="6" t="s">
        <v>10</v>
      </c>
      <c r="B22" s="8">
        <v>500</v>
      </c>
      <c r="C22" s="6"/>
      <c r="D22" s="6"/>
    </row>
    <row r="23" spans="1:12" x14ac:dyDescent="0.3">
      <c r="A23" s="6"/>
      <c r="B23" s="7">
        <f>B21-B22</f>
        <v>12455.18</v>
      </c>
      <c r="C23" s="6"/>
      <c r="D23" s="6"/>
    </row>
    <row r="24" spans="1:12" ht="16.2" thickBot="1" x14ac:dyDescent="0.35">
      <c r="A24" s="6" t="s">
        <v>71</v>
      </c>
      <c r="B24" s="8">
        <v>3640.86</v>
      </c>
      <c r="C24" s="6"/>
      <c r="D24" s="6"/>
    </row>
    <row r="25" spans="1:12" ht="16.2" thickBot="1" x14ac:dyDescent="0.35">
      <c r="A25" s="6" t="s">
        <v>11</v>
      </c>
      <c r="B25" s="8">
        <f>SUM(B23:B24)</f>
        <v>16096.04</v>
      </c>
      <c r="C25" s="6"/>
      <c r="D25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I&amp;E</vt:lpstr>
      <vt:lpstr>Com Funds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Roughley</dc:creator>
  <cp:lastModifiedBy>Pete Roughley</cp:lastModifiedBy>
  <cp:lastPrinted>2018-04-13T08:19:59Z</cp:lastPrinted>
  <dcterms:created xsi:type="dcterms:W3CDTF">2015-01-25T13:59:05Z</dcterms:created>
  <dcterms:modified xsi:type="dcterms:W3CDTF">2018-05-06T19:03:16Z</dcterms:modified>
</cp:coreProperties>
</file>